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B1c\!ERA\"/>
    </mc:Choice>
  </mc:AlternateContent>
  <xr:revisionPtr revIDLastSave="0" documentId="8_{60C7C36E-657C-4292-8588-069B52F1A953}" xr6:coauthVersionLast="47" xr6:coauthVersionMax="47" xr10:uidLastSave="{00000000-0000-0000-0000-000000000000}"/>
  <bookViews>
    <workbookView xWindow="828" yWindow="600" windowWidth="22212" windowHeight="1236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K39" i="1"/>
  <c r="M39" i="1" s="1"/>
  <c r="M41" i="1" s="1"/>
  <c r="L39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D39" i="1"/>
  <c r="N15" i="1" s="1"/>
  <c r="M10" i="1"/>
  <c r="N23" i="1" l="1"/>
  <c r="N11" i="1"/>
  <c r="N31" i="1"/>
  <c r="N29" i="1"/>
  <c r="N14" i="1"/>
  <c r="N10" i="1"/>
  <c r="N37" i="1"/>
  <c r="N30" i="1"/>
  <c r="N13" i="1"/>
  <c r="N27" i="1"/>
  <c r="N38" i="1"/>
  <c r="N22" i="1"/>
  <c r="N21" i="1"/>
  <c r="N35" i="1"/>
  <c r="N19" i="1"/>
  <c r="N36" i="1"/>
  <c r="N28" i="1"/>
  <c r="N20" i="1"/>
  <c r="N12" i="1"/>
  <c r="N34" i="1"/>
  <c r="N26" i="1"/>
  <c r="N18" i="1"/>
  <c r="N33" i="1"/>
  <c r="N25" i="1"/>
  <c r="O25" i="1" s="1"/>
  <c r="N17" i="1"/>
  <c r="N32" i="1"/>
  <c r="N24" i="1"/>
  <c r="N16" i="1"/>
  <c r="O35" i="1" l="1"/>
  <c r="O10" i="1"/>
  <c r="O13" i="1"/>
  <c r="O14" i="1"/>
  <c r="O26" i="1"/>
  <c r="O33" i="1"/>
  <c r="N39" i="1"/>
  <c r="O12" i="1"/>
  <c r="O34" i="1"/>
  <c r="O27" i="1"/>
  <c r="O11" i="1"/>
  <c r="O38" i="1"/>
  <c r="O23" i="1"/>
  <c r="O24" i="1"/>
  <c r="O18" i="1"/>
  <c r="O16" i="1"/>
  <c r="O30" i="1"/>
  <c r="O31" i="1"/>
  <c r="O32" i="1"/>
  <c r="O37" i="1"/>
  <c r="O36" i="1"/>
  <c r="O28" i="1"/>
  <c r="O17" i="1"/>
  <c r="O15" i="1"/>
  <c r="O22" i="1"/>
  <c r="O19" i="1"/>
  <c r="O20" i="1"/>
  <c r="O29" i="1"/>
  <c r="O21" i="1"/>
  <c r="O39" i="1" l="1"/>
</calcChain>
</file>

<file path=xl/sharedStrings.xml><?xml version="1.0" encoding="utf-8"?>
<sst xmlns="http://schemas.openxmlformats.org/spreadsheetml/2006/main" count="61" uniqueCount="59">
  <si>
    <t>СНТ "ЭРА"</t>
  </si>
  <si>
    <t>Отбор:</t>
  </si>
  <si>
    <t>Участок Не равно "000"</t>
  </si>
  <si>
    <t>Сортировка:</t>
  </si>
  <si>
    <t>Расход По убыванию</t>
  </si>
  <si>
    <t>Номер</t>
  </si>
  <si>
    <t>Владелец</t>
  </si>
  <si>
    <t>Расход</t>
  </si>
  <si>
    <t>На начало периода</t>
  </si>
  <si>
    <t>Начислено</t>
  </si>
  <si>
    <t>Оплачено</t>
  </si>
  <si>
    <t>На конец периода</t>
  </si>
  <si>
    <t>Долг</t>
  </si>
  <si>
    <t>Переплата</t>
  </si>
  <si>
    <t>По тарифу</t>
  </si>
  <si>
    <t>Даутов Самат Гакафович</t>
  </si>
  <si>
    <t>20/1</t>
  </si>
  <si>
    <t>Тайшина Наталья Юрьевна</t>
  </si>
  <si>
    <t>Шагина Евгения Никифоровна</t>
  </si>
  <si>
    <t>Щербакова Елена Александровна</t>
  </si>
  <si>
    <t>Каширский Станислав Сергеевич</t>
  </si>
  <si>
    <t>Чиргун Сергей Александрович</t>
  </si>
  <si>
    <t>Лаптев Андрей Николаевич</t>
  </si>
  <si>
    <t>Беркович Арнольд Владимирович</t>
  </si>
  <si>
    <t>Журавлев Владимир Иванович</t>
  </si>
  <si>
    <t>Петров Владимир Борисович</t>
  </si>
  <si>
    <t>Черепахина Инна Сергеевна</t>
  </si>
  <si>
    <t>Землянов Сергей Васильевич</t>
  </si>
  <si>
    <t>Щербаков Евгений Валерианович</t>
  </si>
  <si>
    <t>Николаева Ирина Ивановна</t>
  </si>
  <si>
    <t>Бранденбург Владимир Яковлевич</t>
  </si>
  <si>
    <t>Шибанов Валерий Иванович</t>
  </si>
  <si>
    <t>Сичкаренко Александр Владимирович</t>
  </si>
  <si>
    <t>Максимова Елена Владимировна</t>
  </si>
  <si>
    <t>Клыпина Ольга Федоровна</t>
  </si>
  <si>
    <t>Волков Сергей Алексеевич</t>
  </si>
  <si>
    <t>Шестаков Артемий Анатольевич</t>
  </si>
  <si>
    <t>Нижегородов Дмитрий Леонидович</t>
  </si>
  <si>
    <t>Юсупов Раян Гарифанович</t>
  </si>
  <si>
    <t>Ульянова Ольга Олеговна</t>
  </si>
  <si>
    <t>Любицкая Тамара Дмитриевна</t>
  </si>
  <si>
    <t>Назаров Владимир Владимирович</t>
  </si>
  <si>
    <t>Кокоуров Игорь Николаевич</t>
  </si>
  <si>
    <t>Домаев Максим Владимирович</t>
  </si>
  <si>
    <t>Итого</t>
  </si>
  <si>
    <t>3 772,24</t>
  </si>
  <si>
    <t>1 307 496,88</t>
  </si>
  <si>
    <t>618 272,11</t>
  </si>
  <si>
    <t>1 840 906,76</t>
  </si>
  <si>
    <t>ВОЗВРАТ</t>
  </si>
  <si>
    <t>коэф.</t>
  </si>
  <si>
    <t>Перерасчет за Январь 2018 г. - Июль 2021 г.</t>
  </si>
  <si>
    <t>ВЗНОСЫ</t>
  </si>
  <si>
    <t>ИТОГО</t>
  </si>
  <si>
    <t>82 259,88</t>
  </si>
  <si>
    <t>ранее</t>
  </si>
  <si>
    <t>Макаров Сергей Валерьевич, 7029,8кВтч</t>
  </si>
  <si>
    <t>подключился в 2021 году, оплатил авансом!</t>
  </si>
  <si>
    <t>добавлено потребление 2 дома на участке.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</si>
</sst>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0"/>
    <numFmt numFmtId="166" formatCode="0&quot;п&quot;"/>
    <numFmt numFmtId="167" formatCode="0&quot;а&quot;"/>
    <numFmt numFmtId="168" formatCode="0.000"/>
  </numFmts>
  <fonts count="15" x14ac:knownFonts="1">
    <font>
      <sz val="8"/>
      <name val="Arial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sz val="9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 wrapText="1"/>
    </xf>
    <xf numFmtId="165" fontId="6" fillId="0" borderId="5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 wrapText="1"/>
    </xf>
    <xf numFmtId="168" fontId="6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2" fontId="0" fillId="0" borderId="0" xfId="0" applyNumberFormat="1"/>
    <xf numFmtId="2" fontId="7" fillId="0" borderId="8" xfId="1" applyNumberFormat="1" applyFont="1" applyBorder="1" applyAlignment="1">
      <alignment horizontal="right" vertical="top"/>
    </xf>
    <xf numFmtId="4" fontId="7" fillId="0" borderId="8" xfId="1" applyNumberFormat="1" applyFont="1" applyBorder="1" applyAlignment="1">
      <alignment horizontal="right" vertical="top"/>
    </xf>
    <xf numFmtId="0" fontId="9" fillId="0" borderId="0" xfId="0" applyFont="1"/>
    <xf numFmtId="4" fontId="6" fillId="0" borderId="0" xfId="0" applyNumberFormat="1" applyFont="1" applyBorder="1" applyAlignment="1">
      <alignment horizontal="right" vertical="top"/>
    </xf>
    <xf numFmtId="164" fontId="6" fillId="2" borderId="5" xfId="0" applyNumberFormat="1" applyFont="1" applyFill="1" applyBorder="1" applyAlignment="1">
      <alignment horizontal="right" vertical="top" wrapText="1"/>
    </xf>
    <xf numFmtId="4" fontId="6" fillId="2" borderId="5" xfId="0" applyNumberFormat="1" applyFont="1" applyFill="1" applyBorder="1" applyAlignment="1">
      <alignment horizontal="right" vertical="top"/>
    </xf>
    <xf numFmtId="4" fontId="6" fillId="2" borderId="0" xfId="0" applyNumberFormat="1" applyFont="1" applyFill="1" applyBorder="1" applyAlignment="1">
      <alignment horizontal="right" vertical="top"/>
    </xf>
    <xf numFmtId="0" fontId="0" fillId="2" borderId="0" xfId="0" applyFill="1"/>
    <xf numFmtId="2" fontId="0" fillId="2" borderId="0" xfId="0" applyNumberFormat="1" applyFill="1"/>
    <xf numFmtId="4" fontId="11" fillId="2" borderId="0" xfId="0" applyNumberFormat="1" applyFont="1" applyFill="1" applyAlignment="1">
      <alignment horizontal="right"/>
    </xf>
    <xf numFmtId="0" fontId="2" fillId="0" borderId="5" xfId="0" applyFont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/>
    </xf>
    <xf numFmtId="4" fontId="9" fillId="0" borderId="5" xfId="0" applyNumberFormat="1" applyFont="1" applyBorder="1" applyAlignment="1">
      <alignment horizontal="center" vertical="top"/>
    </xf>
    <xf numFmtId="2" fontId="12" fillId="0" borderId="8" xfId="1" applyNumberFormat="1" applyFont="1" applyFill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2" fontId="12" fillId="0" borderId="8" xfId="1" applyNumberFormat="1" applyFont="1" applyBorder="1" applyAlignment="1">
      <alignment horizontal="right" vertical="top"/>
    </xf>
    <xf numFmtId="4" fontId="12" fillId="0" borderId="8" xfId="1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164" fontId="13" fillId="2" borderId="5" xfId="0" applyNumberFormat="1" applyFont="1" applyFill="1" applyBorder="1" applyAlignment="1">
      <alignment horizontal="right" vertical="top"/>
    </xf>
    <xf numFmtId="0" fontId="13" fillId="2" borderId="5" xfId="0" applyFont="1" applyFill="1" applyBorder="1" applyAlignment="1">
      <alignment horizontal="right" vertical="top"/>
    </xf>
    <xf numFmtId="4" fontId="13" fillId="2" borderId="5" xfId="0" applyNumberFormat="1" applyFont="1" applyFill="1" applyBorder="1" applyAlignment="1">
      <alignment horizontal="right" vertical="top"/>
    </xf>
    <xf numFmtId="0" fontId="13" fillId="2" borderId="6" xfId="0" applyFont="1" applyFill="1" applyBorder="1" applyAlignment="1">
      <alignment horizontal="right" vertical="top"/>
    </xf>
    <xf numFmtId="0" fontId="13" fillId="2" borderId="7" xfId="0" applyFont="1" applyFill="1" applyBorder="1" applyAlignment="1">
      <alignment horizontal="right" vertical="top"/>
    </xf>
    <xf numFmtId="4" fontId="13" fillId="2" borderId="0" xfId="0" applyNumberFormat="1" applyFont="1" applyFill="1" applyBorder="1" applyAlignment="1">
      <alignment horizontal="right" vertical="top"/>
    </xf>
    <xf numFmtId="165" fontId="13" fillId="2" borderId="5" xfId="0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left" vertical="top" wrapText="1"/>
    </xf>
    <xf numFmtId="0" fontId="14" fillId="2" borderId="0" xfId="0" applyFont="1" applyFill="1"/>
    <xf numFmtId="2" fontId="14" fillId="2" borderId="0" xfId="0" applyNumberFormat="1" applyFont="1" applyFill="1"/>
    <xf numFmtId="0" fontId="8" fillId="0" borderId="0" xfId="0" applyFont="1"/>
  </cellXfs>
  <cellStyles count="2">
    <cellStyle name="Обычный" xfId="0" builtinId="0"/>
    <cellStyle name="Обычный_TDSheet" xfId="1" xr:uid="{1EF5E90F-8F24-4187-B305-51705D9486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P41"/>
  <sheetViews>
    <sheetView tabSelected="1" topLeftCell="A11" workbookViewId="0">
      <selection activeCell="D39" sqref="D39"/>
    </sheetView>
  </sheetViews>
  <sheetFormatPr defaultColWidth="10.42578125" defaultRowHeight="11.4" customHeight="1" x14ac:dyDescent="0.2"/>
  <cols>
    <col min="1" max="1" width="8.28515625" style="1" customWidth="1"/>
    <col min="2" max="2" width="10.28515625" style="1" customWidth="1"/>
    <col min="3" max="3" width="30.7109375" style="1" customWidth="1"/>
    <col min="4" max="4" width="15.28515625" style="1" customWidth="1"/>
    <col min="5" max="8" width="14.85546875" style="1" customWidth="1"/>
    <col min="9" max="9" width="11.28515625" style="1" customWidth="1"/>
    <col min="10" max="10" width="3.42578125" style="1" customWidth="1"/>
    <col min="11" max="12" width="14.85546875" style="1" customWidth="1"/>
    <col min="13" max="13" width="13" style="1" customWidth="1"/>
    <col min="14" max="14" width="15.5703125" customWidth="1"/>
    <col min="15" max="15" width="14" customWidth="1"/>
  </cols>
  <sheetData>
    <row r="1" spans="1:16" ht="13.0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6" ht="16.05" customHeight="1" x14ac:dyDescent="0.3">
      <c r="A2" s="40" t="s">
        <v>51</v>
      </c>
      <c r="B2" s="41"/>
      <c r="C2" s="41"/>
      <c r="D2" s="41"/>
      <c r="E2" s="41"/>
      <c r="F2" s="41"/>
      <c r="G2" s="41"/>
      <c r="H2" s="41"/>
      <c r="I2" s="41"/>
    </row>
    <row r="3" spans="1:16" s="1" customFormat="1" ht="1.95" customHeight="1" x14ac:dyDescent="0.2"/>
    <row r="4" spans="1:16" ht="10.95" customHeight="1" x14ac:dyDescent="0.2">
      <c r="A4" s="42" t="s">
        <v>1</v>
      </c>
      <c r="B4" s="42"/>
      <c r="C4" s="42" t="s">
        <v>2</v>
      </c>
      <c r="D4" s="42"/>
      <c r="E4" s="42"/>
      <c r="F4" s="42"/>
      <c r="G4" s="42"/>
      <c r="H4" s="42"/>
      <c r="I4" s="42"/>
    </row>
    <row r="5" spans="1:16" s="1" customFormat="1" ht="1.95" customHeight="1" x14ac:dyDescent="0.2"/>
    <row r="6" spans="1:16" ht="10.95" customHeight="1" x14ac:dyDescent="0.2">
      <c r="A6" s="42" t="s">
        <v>3</v>
      </c>
      <c r="B6" s="42"/>
      <c r="C6" s="42" t="s">
        <v>4</v>
      </c>
      <c r="D6" s="42"/>
      <c r="E6" s="42"/>
      <c r="F6" s="42"/>
      <c r="G6" s="42"/>
      <c r="H6" s="42"/>
      <c r="I6" s="42"/>
    </row>
    <row r="7" spans="1:16" s="1" customFormat="1" ht="1.95" customHeight="1" x14ac:dyDescent="0.2"/>
    <row r="8" spans="1:16" ht="13.05" customHeight="1" x14ac:dyDescent="0.2">
      <c r="A8" s="43" t="s">
        <v>5</v>
      </c>
      <c r="B8" s="43" t="s">
        <v>6</v>
      </c>
      <c r="C8" s="43"/>
      <c r="D8" s="43" t="s">
        <v>7</v>
      </c>
      <c r="E8" s="47" t="s">
        <v>8</v>
      </c>
      <c r="F8" s="47"/>
      <c r="G8" s="47" t="s">
        <v>9</v>
      </c>
      <c r="H8" s="47"/>
      <c r="I8" s="43" t="s">
        <v>10</v>
      </c>
      <c r="J8" s="43"/>
      <c r="K8" s="47" t="s">
        <v>11</v>
      </c>
      <c r="L8" s="47"/>
      <c r="M8" s="36" t="s">
        <v>53</v>
      </c>
      <c r="N8" s="37" t="s">
        <v>50</v>
      </c>
      <c r="O8" s="38" t="s">
        <v>49</v>
      </c>
    </row>
    <row r="9" spans="1:16" ht="13.05" customHeight="1" x14ac:dyDescent="0.2">
      <c r="A9" s="44"/>
      <c r="B9" s="45"/>
      <c r="C9" s="46"/>
      <c r="D9" s="44"/>
      <c r="E9" s="2" t="s">
        <v>12</v>
      </c>
      <c r="F9" s="2" t="s">
        <v>13</v>
      </c>
      <c r="G9" s="2" t="s">
        <v>14</v>
      </c>
      <c r="H9" s="2" t="s">
        <v>52</v>
      </c>
      <c r="I9" s="45"/>
      <c r="J9" s="46"/>
      <c r="K9" s="2" t="s">
        <v>12</v>
      </c>
      <c r="L9" s="2" t="s">
        <v>13</v>
      </c>
      <c r="M9" s="36"/>
      <c r="N9" s="37"/>
      <c r="O9" s="38"/>
    </row>
    <row r="10" spans="1:16" ht="12" customHeight="1" x14ac:dyDescent="0.2">
      <c r="A10" s="3">
        <v>21</v>
      </c>
      <c r="B10" s="48" t="s">
        <v>15</v>
      </c>
      <c r="C10" s="48"/>
      <c r="D10" s="4">
        <v>291348</v>
      </c>
      <c r="E10" s="5"/>
      <c r="F10" s="5"/>
      <c r="G10" s="6">
        <v>224020.5</v>
      </c>
      <c r="H10" s="6">
        <v>107640.74</v>
      </c>
      <c r="I10" s="49">
        <v>293384</v>
      </c>
      <c r="J10" s="49"/>
      <c r="K10" s="6">
        <v>38277.24</v>
      </c>
      <c r="L10" s="5"/>
      <c r="M10" s="20">
        <f>K10-L10</f>
        <v>38277.24</v>
      </c>
      <c r="N10">
        <f>D10/$D$39</f>
        <v>0.17604869355509759</v>
      </c>
      <c r="O10" s="16">
        <f>$M$39*N10</f>
        <v>14375.891608025229</v>
      </c>
    </row>
    <row r="11" spans="1:16" ht="12" customHeight="1" x14ac:dyDescent="0.2">
      <c r="A11" s="7" t="s">
        <v>16</v>
      </c>
      <c r="B11" s="48" t="s">
        <v>17</v>
      </c>
      <c r="C11" s="48"/>
      <c r="D11" s="21">
        <v>245200</v>
      </c>
      <c r="E11" s="5"/>
      <c r="F11" s="5"/>
      <c r="G11" s="22">
        <v>197647.1</v>
      </c>
      <c r="H11" s="22" t="s">
        <v>54</v>
      </c>
      <c r="I11" s="49">
        <v>246214</v>
      </c>
      <c r="J11" s="49"/>
      <c r="K11" s="22">
        <v>33692.980000000003</v>
      </c>
      <c r="L11" s="5"/>
      <c r="M11" s="23">
        <f t="shared" ref="M11:M38" si="0">K11-L11</f>
        <v>33692.980000000003</v>
      </c>
      <c r="N11" s="24">
        <f>D11/$D$39</f>
        <v>0.1481635008982726</v>
      </c>
      <c r="O11" s="25">
        <f>$M$39*N11</f>
        <v>12098.825536086693</v>
      </c>
      <c r="P11" s="63" t="s">
        <v>58</v>
      </c>
    </row>
    <row r="12" spans="1:16" ht="12" customHeight="1" x14ac:dyDescent="0.2">
      <c r="A12" s="3">
        <v>30</v>
      </c>
      <c r="B12" s="48" t="s">
        <v>18</v>
      </c>
      <c r="C12" s="48"/>
      <c r="D12" s="4">
        <v>213971</v>
      </c>
      <c r="E12" s="5"/>
      <c r="F12" s="5"/>
      <c r="G12" s="6">
        <v>164634.9</v>
      </c>
      <c r="H12" s="6">
        <v>78769.3</v>
      </c>
      <c r="I12" s="49">
        <v>241825.28</v>
      </c>
      <c r="J12" s="49"/>
      <c r="K12" s="6">
        <v>1578.92</v>
      </c>
      <c r="L12" s="5"/>
      <c r="M12" s="20">
        <f t="shared" si="0"/>
        <v>1578.92</v>
      </c>
      <c r="N12">
        <f>D12/$D$39</f>
        <v>0.12929319922799465</v>
      </c>
      <c r="O12" s="16">
        <f>$M$39*N12</f>
        <v>10557.902931411118</v>
      </c>
    </row>
    <row r="13" spans="1:16" ht="12" customHeight="1" x14ac:dyDescent="0.2">
      <c r="A13" s="3">
        <v>25</v>
      </c>
      <c r="B13" s="48" t="s">
        <v>19</v>
      </c>
      <c r="C13" s="48"/>
      <c r="D13" s="4">
        <v>183481.99900000001</v>
      </c>
      <c r="E13" s="5"/>
      <c r="F13" s="5"/>
      <c r="G13" s="6">
        <v>141533.21</v>
      </c>
      <c r="H13" s="6">
        <v>67287.09</v>
      </c>
      <c r="I13" s="49">
        <v>203657</v>
      </c>
      <c r="J13" s="49"/>
      <c r="K13" s="6">
        <v>5163.3</v>
      </c>
      <c r="L13" s="5"/>
      <c r="M13" s="20">
        <f t="shared" si="0"/>
        <v>5163.3</v>
      </c>
      <c r="N13">
        <f>D13/$D$39</f>
        <v>0.11087004618129427</v>
      </c>
      <c r="O13" s="16">
        <f>$M$39*N13</f>
        <v>9053.4938618002998</v>
      </c>
    </row>
    <row r="14" spans="1:16" ht="12" customHeight="1" x14ac:dyDescent="0.2">
      <c r="A14" s="3">
        <v>29</v>
      </c>
      <c r="B14" s="48" t="s">
        <v>20</v>
      </c>
      <c r="C14" s="48"/>
      <c r="D14" s="4">
        <v>173914</v>
      </c>
      <c r="E14" s="5"/>
      <c r="F14" s="5"/>
      <c r="G14" s="6">
        <v>136086.66</v>
      </c>
      <c r="H14" s="6">
        <v>65238.46</v>
      </c>
      <c r="I14" s="49">
        <v>199826</v>
      </c>
      <c r="J14" s="49"/>
      <c r="K14" s="6">
        <v>1499.12</v>
      </c>
      <c r="L14" s="5"/>
      <c r="M14" s="20">
        <f t="shared" si="0"/>
        <v>1499.12</v>
      </c>
      <c r="N14">
        <f>D14/$D$39</f>
        <v>0.10508852812080825</v>
      </c>
      <c r="O14" s="16">
        <f>$M$39*N14</f>
        <v>8581.3831332911159</v>
      </c>
    </row>
    <row r="15" spans="1:16" ht="12" customHeight="1" x14ac:dyDescent="0.2">
      <c r="A15" s="8">
        <v>1</v>
      </c>
      <c r="B15" s="48" t="s">
        <v>21</v>
      </c>
      <c r="C15" s="48"/>
      <c r="D15" s="4">
        <v>114250</v>
      </c>
      <c r="E15" s="5"/>
      <c r="F15" s="5"/>
      <c r="G15" s="6">
        <v>85672.35</v>
      </c>
      <c r="H15" s="6">
        <v>40684.080000000002</v>
      </c>
      <c r="I15" s="49">
        <v>126356.43</v>
      </c>
      <c r="J15" s="49"/>
      <c r="K15" s="5"/>
      <c r="L15" s="32">
        <v>23.22</v>
      </c>
      <c r="M15" s="20">
        <f t="shared" si="0"/>
        <v>-23.22</v>
      </c>
      <c r="N15">
        <f>D15/$D$39</f>
        <v>6.9036215243179627E-2</v>
      </c>
      <c r="O15" s="16">
        <f>$M$39*N15</f>
        <v>5637.4013764188612</v>
      </c>
    </row>
    <row r="16" spans="1:16" ht="12" customHeight="1" x14ac:dyDescent="0.2">
      <c r="A16" s="3">
        <v>26</v>
      </c>
      <c r="B16" s="48" t="s">
        <v>22</v>
      </c>
      <c r="C16" s="48"/>
      <c r="D16" s="4">
        <v>91640</v>
      </c>
      <c r="E16" s="5"/>
      <c r="F16" s="5"/>
      <c r="G16" s="6">
        <v>71563.240000000005</v>
      </c>
      <c r="H16" s="6">
        <v>34496.33</v>
      </c>
      <c r="I16" s="49">
        <v>106059.57</v>
      </c>
      <c r="J16" s="49"/>
      <c r="K16" s="5"/>
      <c r="L16" s="17">
        <v>72.430000000000007</v>
      </c>
      <c r="M16" s="20">
        <f t="shared" si="0"/>
        <v>-72.430000000000007</v>
      </c>
      <c r="N16">
        <f>D16/$D$39</f>
        <v>5.5373993565732881E-2</v>
      </c>
      <c r="O16" s="16">
        <f>$M$39*N16</f>
        <v>4521.7633447266917</v>
      </c>
    </row>
    <row r="17" spans="1:16" ht="12" customHeight="1" x14ac:dyDescent="0.2">
      <c r="A17" s="3">
        <v>10</v>
      </c>
      <c r="B17" s="48" t="s">
        <v>23</v>
      </c>
      <c r="C17" s="48"/>
      <c r="D17" s="4">
        <v>68096</v>
      </c>
      <c r="E17" s="5"/>
      <c r="F17" s="5"/>
      <c r="G17" s="6">
        <v>52089.43</v>
      </c>
      <c r="H17" s="6">
        <v>24583.119999999999</v>
      </c>
      <c r="I17" s="49">
        <v>76190</v>
      </c>
      <c r="J17" s="49"/>
      <c r="K17" s="9">
        <v>482.55</v>
      </c>
      <c r="L17" s="5"/>
      <c r="M17" s="20">
        <f t="shared" si="0"/>
        <v>482.55</v>
      </c>
      <c r="N17">
        <f>D17/$D$39</f>
        <v>4.1147397052074923E-2</v>
      </c>
      <c r="O17" s="16">
        <f>$M$39*N17</f>
        <v>3360.0392483905366</v>
      </c>
    </row>
    <row r="18" spans="1:16" ht="12" customHeight="1" x14ac:dyDescent="0.2">
      <c r="A18" s="10">
        <v>19</v>
      </c>
      <c r="B18" s="48" t="s">
        <v>24</v>
      </c>
      <c r="C18" s="48"/>
      <c r="D18" s="4">
        <v>68000</v>
      </c>
      <c r="E18" s="5"/>
      <c r="F18" s="5"/>
      <c r="G18" s="6">
        <v>78524.34</v>
      </c>
      <c r="H18" s="6">
        <v>38275.599999999999</v>
      </c>
      <c r="I18" s="49">
        <v>116799.94</v>
      </c>
      <c r="J18" s="49"/>
      <c r="K18" s="5"/>
      <c r="L18" s="33">
        <v>1100.06</v>
      </c>
      <c r="M18" s="20">
        <f t="shared" si="0"/>
        <v>-1100.06</v>
      </c>
      <c r="N18">
        <f>D18/$D$39</f>
        <v>4.1089388503599257E-2</v>
      </c>
      <c r="O18" s="16">
        <f>$M$39*N18</f>
        <v>3355.3023509538962</v>
      </c>
    </row>
    <row r="19" spans="1:16" ht="12" customHeight="1" x14ac:dyDescent="0.2">
      <c r="A19" s="3">
        <v>32</v>
      </c>
      <c r="B19" s="48" t="s">
        <v>25</v>
      </c>
      <c r="C19" s="48"/>
      <c r="D19" s="4">
        <v>55189</v>
      </c>
      <c r="E19" s="5"/>
      <c r="F19" s="5"/>
      <c r="G19" s="6">
        <v>42302.44</v>
      </c>
      <c r="H19" s="6">
        <v>20192.88</v>
      </c>
      <c r="I19" s="49">
        <v>62444</v>
      </c>
      <c r="J19" s="49"/>
      <c r="K19" s="9">
        <v>51.32</v>
      </c>
      <c r="L19" s="5"/>
      <c r="M19" s="20">
        <f t="shared" si="0"/>
        <v>51.32</v>
      </c>
      <c r="N19">
        <f>D19/$D$39</f>
        <v>3.3348268560663814E-2</v>
      </c>
      <c r="O19" s="16">
        <f>$M$39*N19</f>
        <v>2723.1732565705083</v>
      </c>
    </row>
    <row r="20" spans="1:16" ht="12" customHeight="1" x14ac:dyDescent="0.2">
      <c r="A20" s="3">
        <v>20</v>
      </c>
      <c r="B20" s="48" t="s">
        <v>26</v>
      </c>
      <c r="C20" s="48"/>
      <c r="D20" s="4">
        <v>40979</v>
      </c>
      <c r="E20" s="5"/>
      <c r="F20" s="5"/>
      <c r="G20" s="6">
        <v>32572.06</v>
      </c>
      <c r="H20" s="6">
        <v>15821.92</v>
      </c>
      <c r="I20" s="49">
        <v>48393.98</v>
      </c>
      <c r="J20" s="49"/>
      <c r="K20" s="5"/>
      <c r="L20" s="18">
        <v>1221.02</v>
      </c>
      <c r="M20" s="20">
        <f t="shared" si="0"/>
        <v>-1221.02</v>
      </c>
      <c r="N20">
        <f>D20/$D$39</f>
        <v>2.4761794874838147E-2</v>
      </c>
      <c r="O20" s="16">
        <f>$M$39*N20</f>
        <v>2022.0137505844075</v>
      </c>
    </row>
    <row r="21" spans="1:16" ht="12" customHeight="1" x14ac:dyDescent="0.2">
      <c r="A21" s="3">
        <v>11</v>
      </c>
      <c r="B21" s="48" t="s">
        <v>27</v>
      </c>
      <c r="C21" s="48"/>
      <c r="D21" s="4">
        <v>40169.999000000003</v>
      </c>
      <c r="E21" s="5"/>
      <c r="F21" s="5"/>
      <c r="G21" s="6">
        <v>32266.41</v>
      </c>
      <c r="H21" s="6">
        <v>15630.01</v>
      </c>
      <c r="I21" s="49">
        <v>47896.42</v>
      </c>
      <c r="J21" s="49"/>
      <c r="K21" s="5"/>
      <c r="L21" s="34">
        <v>466.58</v>
      </c>
      <c r="M21" s="20">
        <f t="shared" si="0"/>
        <v>-466.58</v>
      </c>
      <c r="N21">
        <f>D21/$D$39</f>
        <v>2.427295139853226E-2</v>
      </c>
      <c r="O21" s="16">
        <f>$M$39*N21</f>
        <v>1982.0954718017008</v>
      </c>
    </row>
    <row r="22" spans="1:16" ht="12" customHeight="1" x14ac:dyDescent="0.2">
      <c r="A22" s="8">
        <v>7</v>
      </c>
      <c r="B22" s="48" t="s">
        <v>28</v>
      </c>
      <c r="C22" s="48"/>
      <c r="D22" s="4">
        <v>21739.3</v>
      </c>
      <c r="E22" s="5"/>
      <c r="F22" s="5"/>
      <c r="G22" s="6">
        <v>16869.79</v>
      </c>
      <c r="H22" s="6">
        <v>8168.07</v>
      </c>
      <c r="I22" s="49">
        <v>18285</v>
      </c>
      <c r="J22" s="49"/>
      <c r="K22" s="6">
        <v>6752.86</v>
      </c>
      <c r="L22" s="33"/>
      <c r="M22" s="20">
        <f t="shared" si="0"/>
        <v>6752.86</v>
      </c>
      <c r="N22">
        <f>D22/$D$39</f>
        <v>1.3136096227886696E-2</v>
      </c>
      <c r="O22" s="16">
        <f>$M$39*N22</f>
        <v>1072.6753587954711</v>
      </c>
    </row>
    <row r="23" spans="1:16" ht="12" customHeight="1" x14ac:dyDescent="0.2">
      <c r="A23" s="3">
        <v>12</v>
      </c>
      <c r="B23" s="48" t="s">
        <v>29</v>
      </c>
      <c r="C23" s="48"/>
      <c r="D23" s="4">
        <v>8814</v>
      </c>
      <c r="E23" s="5"/>
      <c r="F23" s="5"/>
      <c r="G23" s="6">
        <v>7229.09</v>
      </c>
      <c r="H23" s="6">
        <v>3347.7</v>
      </c>
      <c r="I23" s="49">
        <v>10576.79</v>
      </c>
      <c r="J23" s="49"/>
      <c r="K23" s="5"/>
      <c r="L23" s="18">
        <v>1683.21</v>
      </c>
      <c r="M23" s="20">
        <f t="shared" si="0"/>
        <v>-1683.21</v>
      </c>
      <c r="N23">
        <f>D23/$D$39</f>
        <v>5.3259098569224091E-3</v>
      </c>
      <c r="O23" s="16">
        <f>$M$39*N23</f>
        <v>434.90639590158287</v>
      </c>
    </row>
    <row r="24" spans="1:16" ht="12" customHeight="1" x14ac:dyDescent="0.2">
      <c r="A24" s="3">
        <v>28</v>
      </c>
      <c r="B24" s="48" t="s">
        <v>30</v>
      </c>
      <c r="C24" s="48"/>
      <c r="D24" s="4">
        <v>7703</v>
      </c>
      <c r="E24" s="5"/>
      <c r="F24" s="5"/>
      <c r="G24" s="6">
        <v>6081.97</v>
      </c>
      <c r="H24" s="6">
        <v>2931.22</v>
      </c>
      <c r="I24" s="49">
        <v>9013.19</v>
      </c>
      <c r="J24" s="49"/>
      <c r="K24" s="5"/>
      <c r="L24" s="18">
        <v>1412.81</v>
      </c>
      <c r="M24" s="20">
        <f t="shared" si="0"/>
        <v>-1412.81</v>
      </c>
      <c r="N24">
        <f>D24/$D$39</f>
        <v>4.6545817594591922E-3</v>
      </c>
      <c r="O24" s="16">
        <f>$M$39*N24</f>
        <v>380.08667660879206</v>
      </c>
    </row>
    <row r="25" spans="1:16" ht="25.2" customHeight="1" x14ac:dyDescent="0.2">
      <c r="A25" s="59">
        <v>3</v>
      </c>
      <c r="B25" s="60" t="s">
        <v>56</v>
      </c>
      <c r="C25" s="60"/>
      <c r="D25" s="53"/>
      <c r="E25" s="54"/>
      <c r="F25" s="54"/>
      <c r="G25" s="55">
        <v>6052.66</v>
      </c>
      <c r="H25" s="55">
        <v>2382.9299999999998</v>
      </c>
      <c r="I25" s="56"/>
      <c r="J25" s="57"/>
      <c r="K25" s="55"/>
      <c r="L25" s="54"/>
      <c r="M25" s="58">
        <f t="shared" si="0"/>
        <v>0</v>
      </c>
      <c r="N25" s="61">
        <f>D25/$D$39</f>
        <v>0</v>
      </c>
      <c r="O25" s="62">
        <f>$M$39*N25</f>
        <v>0</v>
      </c>
      <c r="P25" s="63" t="s">
        <v>57</v>
      </c>
    </row>
    <row r="26" spans="1:16" ht="12" customHeight="1" x14ac:dyDescent="0.2">
      <c r="A26" s="8">
        <v>8</v>
      </c>
      <c r="B26" s="48" t="s">
        <v>31</v>
      </c>
      <c r="C26" s="48"/>
      <c r="D26" s="4">
        <v>5734</v>
      </c>
      <c r="E26" s="5"/>
      <c r="F26" s="5"/>
      <c r="G26" s="6">
        <v>4479.25</v>
      </c>
      <c r="H26" s="6">
        <v>2076.34</v>
      </c>
      <c r="I26" s="49">
        <v>6555.59</v>
      </c>
      <c r="J26" s="49"/>
      <c r="K26" s="5"/>
      <c r="L26" s="17">
        <v>758.41</v>
      </c>
      <c r="M26" s="20">
        <f t="shared" si="0"/>
        <v>-758.41</v>
      </c>
      <c r="N26">
        <f>D26/$D$39</f>
        <v>3.4648022599946785E-3</v>
      </c>
      <c r="O26" s="16">
        <f>$M$39*N26</f>
        <v>282.9309364760241</v>
      </c>
    </row>
    <row r="27" spans="1:16" ht="13.8" customHeight="1" x14ac:dyDescent="0.2">
      <c r="A27" s="3">
        <v>18</v>
      </c>
      <c r="B27" s="48" t="s">
        <v>32</v>
      </c>
      <c r="C27" s="48"/>
      <c r="D27" s="4">
        <v>4461</v>
      </c>
      <c r="E27" s="5"/>
      <c r="F27" s="5"/>
      <c r="G27" s="6">
        <v>3239.65</v>
      </c>
      <c r="H27" s="6">
        <v>1453.16</v>
      </c>
      <c r="I27" s="49">
        <v>4664</v>
      </c>
      <c r="J27" s="49"/>
      <c r="K27" s="9">
        <v>28.81</v>
      </c>
      <c r="L27" s="5"/>
      <c r="M27" s="20">
        <f t="shared" si="0"/>
        <v>28.81</v>
      </c>
      <c r="N27">
        <f>D27/$D$39</f>
        <v>2.6955847369787688E-3</v>
      </c>
      <c r="O27" s="16">
        <f>$M$39*N27</f>
        <v>220.11770275890191</v>
      </c>
    </row>
    <row r="28" spans="1:16" ht="12" customHeight="1" x14ac:dyDescent="0.2">
      <c r="A28" s="8">
        <v>6</v>
      </c>
      <c r="B28" s="48" t="s">
        <v>33</v>
      </c>
      <c r="C28" s="48"/>
      <c r="D28" s="4">
        <v>4251</v>
      </c>
      <c r="E28" s="5"/>
      <c r="F28" s="5"/>
      <c r="G28" s="6">
        <v>3398.6</v>
      </c>
      <c r="H28" s="6">
        <v>1602.59</v>
      </c>
      <c r="I28" s="49">
        <v>4954</v>
      </c>
      <c r="J28" s="49"/>
      <c r="K28" s="9">
        <v>47.19</v>
      </c>
      <c r="L28" s="5"/>
      <c r="M28" s="20">
        <f t="shared" si="0"/>
        <v>47.19</v>
      </c>
      <c r="N28">
        <f>D28/$D$39</f>
        <v>2.5686910371882418E-3</v>
      </c>
      <c r="O28" s="16">
        <f>$M$39*N28</f>
        <v>209.75573961625017</v>
      </c>
    </row>
    <row r="29" spans="1:16" ht="12" customHeight="1" x14ac:dyDescent="0.2">
      <c r="A29" s="3">
        <v>17</v>
      </c>
      <c r="B29" s="48" t="s">
        <v>34</v>
      </c>
      <c r="C29" s="48"/>
      <c r="D29" s="4">
        <v>3363.6</v>
      </c>
      <c r="E29" s="5"/>
      <c r="F29" s="5"/>
      <c r="G29" s="6">
        <v>2645.53</v>
      </c>
      <c r="H29" s="6">
        <v>1207.77</v>
      </c>
      <c r="I29" s="49">
        <v>3853.3</v>
      </c>
      <c r="J29" s="49"/>
      <c r="K29" s="5"/>
      <c r="L29" s="35">
        <v>1155.7</v>
      </c>
      <c r="M29" s="20">
        <f t="shared" si="0"/>
        <v>-1155.7</v>
      </c>
      <c r="N29">
        <f>D29/$D$39</f>
        <v>2.0324745172162714E-3</v>
      </c>
      <c r="O29" s="16">
        <f>$M$39*N29</f>
        <v>165.96904393630183</v>
      </c>
    </row>
    <row r="30" spans="1:16" ht="12" customHeight="1" x14ac:dyDescent="0.2">
      <c r="A30" s="3">
        <v>14</v>
      </c>
      <c r="B30" s="48" t="s">
        <v>35</v>
      </c>
      <c r="C30" s="48"/>
      <c r="D30" s="4">
        <v>3208</v>
      </c>
      <c r="E30" s="5"/>
      <c r="F30" s="5"/>
      <c r="G30" s="6">
        <v>2369.31</v>
      </c>
      <c r="H30" s="6">
        <v>1115.4000000000001</v>
      </c>
      <c r="I30" s="49">
        <v>3484.71</v>
      </c>
      <c r="J30" s="49"/>
      <c r="K30" s="5"/>
      <c r="L30" s="17">
        <v>180.29</v>
      </c>
      <c r="M30" s="20">
        <f t="shared" si="0"/>
        <v>-180.29</v>
      </c>
      <c r="N30">
        <f>D30/$D$39</f>
        <v>1.9384523282286238E-3</v>
      </c>
      <c r="O30" s="16">
        <f>$M$39*N30</f>
        <v>158.29132267441321</v>
      </c>
    </row>
    <row r="31" spans="1:16" ht="12" customHeight="1" x14ac:dyDescent="0.2">
      <c r="A31" s="3">
        <v>15</v>
      </c>
      <c r="B31" s="48" t="s">
        <v>36</v>
      </c>
      <c r="C31" s="48"/>
      <c r="D31" s="4">
        <v>1747</v>
      </c>
      <c r="E31" s="5"/>
      <c r="F31" s="5"/>
      <c r="G31" s="6">
        <v>1504.17</v>
      </c>
      <c r="H31" s="9">
        <v>592.19000000000005</v>
      </c>
      <c r="I31" s="49">
        <v>1918</v>
      </c>
      <c r="J31" s="49"/>
      <c r="K31" s="9">
        <v>178.36</v>
      </c>
      <c r="L31" s="5"/>
      <c r="M31" s="20">
        <f t="shared" si="0"/>
        <v>178.36</v>
      </c>
      <c r="N31">
        <f>D31/$D$39</f>
        <v>1.055634731114528E-3</v>
      </c>
      <c r="O31" s="16">
        <f>$M$39*N31</f>
        <v>86.20166481053613</v>
      </c>
    </row>
    <row r="32" spans="1:16" ht="12" customHeight="1" x14ac:dyDescent="0.2">
      <c r="A32" s="13">
        <v>25</v>
      </c>
      <c r="B32" s="48" t="s">
        <v>37</v>
      </c>
      <c r="C32" s="48"/>
      <c r="D32" s="4">
        <v>1628</v>
      </c>
      <c r="E32" s="5"/>
      <c r="F32" s="5"/>
      <c r="G32" s="6">
        <v>1401.71</v>
      </c>
      <c r="H32" s="9">
        <v>551.85</v>
      </c>
      <c r="I32" s="49">
        <v>1953.56</v>
      </c>
      <c r="J32" s="49"/>
      <c r="K32" s="5"/>
      <c r="L32" s="18">
        <v>2046.44</v>
      </c>
      <c r="M32" s="20">
        <f t="shared" si="0"/>
        <v>-2046.44</v>
      </c>
      <c r="N32">
        <f>D32/$D$39</f>
        <v>9.8372830123322924E-4</v>
      </c>
      <c r="O32" s="16">
        <f>$M$39*N32</f>
        <v>80.329885696366802</v>
      </c>
    </row>
    <row r="33" spans="1:15" ht="12" customHeight="1" x14ac:dyDescent="0.2">
      <c r="A33" s="3">
        <v>16</v>
      </c>
      <c r="B33" s="48" t="s">
        <v>38</v>
      </c>
      <c r="C33" s="48"/>
      <c r="D33" s="4">
        <v>1573</v>
      </c>
      <c r="E33" s="5"/>
      <c r="F33" s="5"/>
      <c r="G33" s="6">
        <v>1112.1099999999999</v>
      </c>
      <c r="H33" s="9">
        <v>460.89</v>
      </c>
      <c r="I33" s="49">
        <v>1573</v>
      </c>
      <c r="J33" s="49"/>
      <c r="K33" s="5"/>
      <c r="L33" s="5"/>
      <c r="M33" s="20">
        <f t="shared" si="0"/>
        <v>0</v>
      </c>
      <c r="N33">
        <f>D33/$D$39</f>
        <v>9.504942370023769E-4</v>
      </c>
      <c r="O33" s="16">
        <f>$M$39*N33</f>
        <v>77.61603820662468</v>
      </c>
    </row>
    <row r="34" spans="1:15" ht="12" customHeight="1" x14ac:dyDescent="0.2">
      <c r="A34" s="3">
        <v>23</v>
      </c>
      <c r="B34" s="48" t="s">
        <v>39</v>
      </c>
      <c r="C34" s="48"/>
      <c r="D34" s="4">
        <v>1385</v>
      </c>
      <c r="E34" s="9">
        <v>161</v>
      </c>
      <c r="F34" s="5"/>
      <c r="G34" s="6">
        <v>1126.5</v>
      </c>
      <c r="H34" s="9">
        <v>535.49</v>
      </c>
      <c r="I34" s="49">
        <v>1802</v>
      </c>
      <c r="J34" s="49"/>
      <c r="K34" s="9">
        <v>20.99</v>
      </c>
      <c r="L34" s="5"/>
      <c r="M34" s="20">
        <f t="shared" si="0"/>
        <v>20.99</v>
      </c>
      <c r="N34">
        <f>D34/$D$39</f>
        <v>8.3689416290419071E-4</v>
      </c>
      <c r="O34" s="16">
        <f>$M$39*N34</f>
        <v>68.339614059869788</v>
      </c>
    </row>
    <row r="35" spans="1:15" ht="12" customHeight="1" x14ac:dyDescent="0.2">
      <c r="A35" s="3">
        <v>33</v>
      </c>
      <c r="B35" s="48" t="s">
        <v>40</v>
      </c>
      <c r="C35" s="48"/>
      <c r="D35" s="4">
        <v>1335</v>
      </c>
      <c r="E35" s="6">
        <v>2131.64</v>
      </c>
      <c r="F35" s="5"/>
      <c r="G35" s="6">
        <v>1093.58</v>
      </c>
      <c r="H35" s="9">
        <v>508.42</v>
      </c>
      <c r="I35" s="50">
        <v>500</v>
      </c>
      <c r="J35" s="50"/>
      <c r="K35" s="6">
        <v>3233.64</v>
      </c>
      <c r="L35" s="5"/>
      <c r="M35" s="20">
        <f t="shared" si="0"/>
        <v>3233.64</v>
      </c>
      <c r="N35">
        <f>D35/$D$39</f>
        <v>8.0668137723977952E-4</v>
      </c>
      <c r="O35" s="16">
        <f>$M$39*N35</f>
        <v>65.872479978286037</v>
      </c>
    </row>
    <row r="36" spans="1:15" ht="12" customHeight="1" x14ac:dyDescent="0.2">
      <c r="A36" s="3">
        <v>24</v>
      </c>
      <c r="B36" s="48" t="s">
        <v>41</v>
      </c>
      <c r="C36" s="48"/>
      <c r="D36" s="4">
        <v>1288</v>
      </c>
      <c r="E36" s="5"/>
      <c r="F36" s="5"/>
      <c r="G36" s="6">
        <v>1015.66</v>
      </c>
      <c r="H36" s="9">
        <v>451.72</v>
      </c>
      <c r="I36" s="50">
        <v>927</v>
      </c>
      <c r="J36" s="50"/>
      <c r="K36" s="9">
        <v>540.38</v>
      </c>
      <c r="L36" s="5"/>
      <c r="M36" s="20">
        <f t="shared" si="0"/>
        <v>540.38</v>
      </c>
      <c r="N36">
        <f>D36/$D$39</f>
        <v>7.78281358715233E-4</v>
      </c>
      <c r="O36" s="16">
        <f>$M$39*N36</f>
        <v>63.553373941597322</v>
      </c>
    </row>
    <row r="37" spans="1:15" ht="12" customHeight="1" x14ac:dyDescent="0.2">
      <c r="A37" s="3">
        <v>58</v>
      </c>
      <c r="B37" s="48" t="s">
        <v>42</v>
      </c>
      <c r="C37" s="48"/>
      <c r="D37" s="14">
        <v>267</v>
      </c>
      <c r="E37" s="6">
        <v>1479.6</v>
      </c>
      <c r="F37" s="5"/>
      <c r="G37" s="9">
        <v>216.53</v>
      </c>
      <c r="H37" s="9">
        <v>103.87</v>
      </c>
      <c r="I37" s="49">
        <v>1800</v>
      </c>
      <c r="J37" s="49"/>
      <c r="K37" s="5"/>
      <c r="L37" s="5"/>
      <c r="M37" s="20">
        <f t="shared" si="0"/>
        <v>0</v>
      </c>
      <c r="N37">
        <f>D37/$D$39</f>
        <v>1.6133627544795591E-4</v>
      </c>
      <c r="O37" s="16">
        <f>$M$39*N37</f>
        <v>13.174495995657209</v>
      </c>
    </row>
    <row r="38" spans="1:15" ht="12" customHeight="1" x14ac:dyDescent="0.2">
      <c r="A38" s="8">
        <v>2</v>
      </c>
      <c r="B38" s="48" t="s">
        <v>43</v>
      </c>
      <c r="C38" s="48"/>
      <c r="D38" s="14">
        <v>192.6</v>
      </c>
      <c r="E38" s="5"/>
      <c r="F38" s="5"/>
      <c r="G38" s="9">
        <v>165.83</v>
      </c>
      <c r="H38" s="9">
        <v>65.290000000000006</v>
      </c>
      <c r="I38" s="11"/>
      <c r="J38" s="12"/>
      <c r="K38" s="9">
        <v>231.12</v>
      </c>
      <c r="L38" s="5"/>
      <c r="M38" s="20">
        <f t="shared" si="0"/>
        <v>231.12</v>
      </c>
      <c r="N38">
        <f>D38/$D$39</f>
        <v>1.16379650379312E-4</v>
      </c>
      <c r="O38" s="16">
        <f>$M$39*N38</f>
        <v>9.5034004822605933</v>
      </c>
    </row>
    <row r="39" spans="1:15" ht="13.05" customHeight="1" x14ac:dyDescent="0.25">
      <c r="A39" s="51" t="s">
        <v>44</v>
      </c>
      <c r="B39" s="51"/>
      <c r="C39" s="51"/>
      <c r="D39" s="26">
        <f>SUM(D10:D38)</f>
        <v>1654928.4980000004</v>
      </c>
      <c r="E39" s="27" t="s">
        <v>45</v>
      </c>
      <c r="F39" s="15"/>
      <c r="G39" s="15" t="s">
        <v>46</v>
      </c>
      <c r="H39" s="15" t="s">
        <v>47</v>
      </c>
      <c r="I39" s="51" t="s">
        <v>48</v>
      </c>
      <c r="J39" s="51"/>
      <c r="K39" s="28">
        <f>SUM(K10:K38)</f>
        <v>91778.780000000013</v>
      </c>
      <c r="L39" s="15">
        <f>SUM(L10:L38)</f>
        <v>10120.17</v>
      </c>
      <c r="M39" s="29">
        <f>K39-L39</f>
        <v>81658.610000000015</v>
      </c>
      <c r="N39" s="19">
        <f>SUM(N10:N38)</f>
        <v>0.99999999999999989</v>
      </c>
      <c r="O39" s="19">
        <f>SUM(O10:O38)</f>
        <v>81658.609999999957</v>
      </c>
    </row>
    <row r="41" spans="1:15" ht="11.4" customHeight="1" x14ac:dyDescent="0.2">
      <c r="C41" s="30" t="s">
        <v>55</v>
      </c>
      <c r="D41" s="31">
        <v>1647058.298</v>
      </c>
      <c r="M41" s="52">
        <f>M39-K25</f>
        <v>81658.610000000015</v>
      </c>
    </row>
  </sheetData>
  <mergeCells count="74">
    <mergeCell ref="B34:C34"/>
    <mergeCell ref="I34:J34"/>
    <mergeCell ref="B35:C35"/>
    <mergeCell ref="I35:J35"/>
    <mergeCell ref="A39:C39"/>
    <mergeCell ref="I39:J39"/>
    <mergeCell ref="B36:C36"/>
    <mergeCell ref="I36:J36"/>
    <mergeCell ref="B37:C37"/>
    <mergeCell ref="I37:J37"/>
    <mergeCell ref="B38:C38"/>
    <mergeCell ref="B31:C31"/>
    <mergeCell ref="I31:J31"/>
    <mergeCell ref="B32:C32"/>
    <mergeCell ref="I32:J32"/>
    <mergeCell ref="B33:C33"/>
    <mergeCell ref="I33:J33"/>
    <mergeCell ref="B28:C28"/>
    <mergeCell ref="I28:J28"/>
    <mergeCell ref="B29:C29"/>
    <mergeCell ref="I29:J29"/>
    <mergeCell ref="B30:C30"/>
    <mergeCell ref="I30:J30"/>
    <mergeCell ref="B25:C25"/>
    <mergeCell ref="B26:C26"/>
    <mergeCell ref="I26:J26"/>
    <mergeCell ref="B27:C27"/>
    <mergeCell ref="I27:J27"/>
    <mergeCell ref="B22:C22"/>
    <mergeCell ref="I22:J22"/>
    <mergeCell ref="B23:C23"/>
    <mergeCell ref="I23:J23"/>
    <mergeCell ref="B24:C24"/>
    <mergeCell ref="I24:J24"/>
    <mergeCell ref="B19:C19"/>
    <mergeCell ref="I19:J19"/>
    <mergeCell ref="B20:C20"/>
    <mergeCell ref="I20:J20"/>
    <mergeCell ref="B21:C21"/>
    <mergeCell ref="I21:J21"/>
    <mergeCell ref="B16:C16"/>
    <mergeCell ref="I16:J16"/>
    <mergeCell ref="B17:C17"/>
    <mergeCell ref="I17:J17"/>
    <mergeCell ref="B18:C18"/>
    <mergeCell ref="I18:J18"/>
    <mergeCell ref="B13:C13"/>
    <mergeCell ref="I13:J13"/>
    <mergeCell ref="B14:C14"/>
    <mergeCell ref="I14:J14"/>
    <mergeCell ref="B15:C15"/>
    <mergeCell ref="I15:J15"/>
    <mergeCell ref="B10:C10"/>
    <mergeCell ref="I10:J10"/>
    <mergeCell ref="B11:C11"/>
    <mergeCell ref="I11:J11"/>
    <mergeCell ref="B12:C12"/>
    <mergeCell ref="I12:J12"/>
    <mergeCell ref="M8:M9"/>
    <mergeCell ref="N8:N9"/>
    <mergeCell ref="O8:O9"/>
    <mergeCell ref="A1:I1"/>
    <mergeCell ref="A2:I2"/>
    <mergeCell ref="A4:B4"/>
    <mergeCell ref="C4:I4"/>
    <mergeCell ref="A6:B6"/>
    <mergeCell ref="C6:I6"/>
    <mergeCell ref="A8:A9"/>
    <mergeCell ref="B8:C9"/>
    <mergeCell ref="D8:D9"/>
    <mergeCell ref="E8:F8"/>
    <mergeCell ref="G8:H8"/>
    <mergeCell ref="I8:J9"/>
    <mergeCell ref="K8:L8"/>
  </mergeCells>
  <pageMargins left="0.19685039370078741" right="0.23622047244094488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Петров</dc:creator>
  <cp:lastModifiedBy>*</cp:lastModifiedBy>
  <dcterms:created xsi:type="dcterms:W3CDTF">2022-08-19T06:02:26Z</dcterms:created>
  <dcterms:modified xsi:type="dcterms:W3CDTF">2022-08-19T06:02:26Z</dcterms:modified>
</cp:coreProperties>
</file>